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secorg0.sharepoint.com/sites/IPRSTaskForce/Spreadsheet/"/>
    </mc:Choice>
  </mc:AlternateContent>
  <xr:revisionPtr revIDLastSave="206" documentId="11_007C4AE335492EB92D3AEC1238CB1C8D5B5A9454" xr6:coauthVersionLast="47" xr6:coauthVersionMax="47" xr10:uidLastSave="{4BD0D77B-F1BA-471D-A3A0-4AFA03F30336}"/>
  <bookViews>
    <workbookView xWindow="-120" yWindow="-120" windowWidth="29040" windowHeight="15990" xr2:uid="{00000000-000D-0000-FFFF-FFFF00000000}"/>
  </bookViews>
  <sheets>
    <sheet name="90% Satiation" sheetId="4" r:id="rId1"/>
    <sheet name="% BMD" sheetId="2" r:id="rId2"/>
    <sheet name="Feed Burden" sheetId="3" r:id="rId3"/>
    <sheet name="All Feeding Calcs" sheetId="1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4" l="1"/>
  <c r="F45" i="4" l="1"/>
  <c r="E45" i="4"/>
  <c r="D45" i="4"/>
  <c r="C45" i="4"/>
  <c r="C31" i="4"/>
  <c r="C33" i="4" s="1"/>
  <c r="C34" i="4" s="1"/>
  <c r="C35" i="4" s="1"/>
  <c r="C36" i="4" s="1"/>
  <c r="C37" i="4" s="1"/>
  <c r="F29" i="4"/>
  <c r="E29" i="4"/>
  <c r="D29" i="4"/>
  <c r="C29" i="4"/>
  <c r="F38" i="4"/>
  <c r="F39" i="4" s="1"/>
  <c r="F40" i="4" s="1"/>
  <c r="F41" i="4" s="1"/>
  <c r="F42" i="4" s="1"/>
  <c r="F43" i="4" s="1"/>
  <c r="F44" i="4" s="1"/>
  <c r="E38" i="4"/>
  <c r="E39" i="4" s="1"/>
  <c r="E40" i="4" s="1"/>
  <c r="E41" i="4" s="1"/>
  <c r="E42" i="4" s="1"/>
  <c r="E43" i="4" s="1"/>
  <c r="E44" i="4" s="1"/>
  <c r="D38" i="4"/>
  <c r="D39" i="4" s="1"/>
  <c r="D40" i="4" s="1"/>
  <c r="D41" i="4" s="1"/>
  <c r="D42" i="4" s="1"/>
  <c r="D43" i="4" s="1"/>
  <c r="D44" i="4" s="1"/>
  <c r="C38" i="4"/>
  <c r="C39" i="4" s="1"/>
  <c r="C40" i="4" s="1"/>
  <c r="C41" i="4" s="1"/>
  <c r="C42" i="4" s="1"/>
  <c r="C43" i="4" s="1"/>
  <c r="C44" i="4" s="1"/>
  <c r="F31" i="4"/>
  <c r="F32" i="4" s="1"/>
  <c r="F33" i="4" s="1"/>
  <c r="F34" i="4" s="1"/>
  <c r="F35" i="4" s="1"/>
  <c r="F36" i="4" s="1"/>
  <c r="F37" i="4" s="1"/>
  <c r="E31" i="4"/>
  <c r="E32" i="4" s="1"/>
  <c r="E33" i="4" s="1"/>
  <c r="E34" i="4" s="1"/>
  <c r="E35" i="4" s="1"/>
  <c r="E36" i="4" s="1"/>
  <c r="E37" i="4" s="1"/>
  <c r="D31" i="4"/>
  <c r="D32" i="4" s="1"/>
  <c r="D33" i="4" s="1"/>
  <c r="D34" i="4" s="1"/>
  <c r="D35" i="4" s="1"/>
  <c r="D36" i="4" s="1"/>
  <c r="D37" i="4" s="1"/>
  <c r="F22" i="4"/>
  <c r="F23" i="4" s="1"/>
  <c r="F24" i="4" s="1"/>
  <c r="F25" i="4" s="1"/>
  <c r="F26" i="4" s="1"/>
  <c r="F27" i="4" s="1"/>
  <c r="F28" i="4" s="1"/>
  <c r="E22" i="4"/>
  <c r="E23" i="4" s="1"/>
  <c r="E24" i="4" s="1"/>
  <c r="E25" i="4" s="1"/>
  <c r="E26" i="4" s="1"/>
  <c r="E27" i="4" s="1"/>
  <c r="E28" i="4" s="1"/>
  <c r="D22" i="4"/>
  <c r="D23" i="4" s="1"/>
  <c r="D24" i="4" s="1"/>
  <c r="D25" i="4" s="1"/>
  <c r="D26" i="4" s="1"/>
  <c r="D27" i="4" s="1"/>
  <c r="D28" i="4" s="1"/>
  <c r="C22" i="4"/>
  <c r="C23" i="4" s="1"/>
  <c r="C24" i="4" s="1"/>
  <c r="C25" i="4" s="1"/>
  <c r="C26" i="4" s="1"/>
  <c r="C27" i="4" s="1"/>
  <c r="C28" i="4" s="1"/>
  <c r="F15" i="4"/>
  <c r="F16" i="4" s="1"/>
  <c r="F17" i="4" s="1"/>
  <c r="F18" i="4" s="1"/>
  <c r="F19" i="4" s="1"/>
  <c r="F20" i="4" s="1"/>
  <c r="F21" i="4" s="1"/>
  <c r="E15" i="4"/>
  <c r="E16" i="4" s="1"/>
  <c r="E17" i="4" s="1"/>
  <c r="E18" i="4" s="1"/>
  <c r="E19" i="4" s="1"/>
  <c r="E20" i="4" s="1"/>
  <c r="E21" i="4" s="1"/>
  <c r="D15" i="4"/>
  <c r="D16" i="4" s="1"/>
  <c r="D17" i="4" s="1"/>
  <c r="D18" i="4" s="1"/>
  <c r="D19" i="4" s="1"/>
  <c r="D20" i="4" s="1"/>
  <c r="D21" i="4" s="1"/>
  <c r="C15" i="4"/>
  <c r="C16" i="4" s="1"/>
  <c r="C17" i="4" s="1"/>
  <c r="C18" i="4" s="1"/>
  <c r="C19" i="4" s="1"/>
  <c r="C20" i="4" s="1"/>
  <c r="C21" i="4" s="1"/>
  <c r="D9" i="3"/>
  <c r="D8" i="3"/>
  <c r="D7" i="3"/>
  <c r="D6" i="3"/>
  <c r="D5" i="3"/>
  <c r="G11" i="2"/>
  <c r="G10" i="2"/>
  <c r="G9" i="2"/>
  <c r="G8" i="2"/>
  <c r="G7" i="2"/>
  <c r="D51" i="1"/>
  <c r="D50" i="1"/>
  <c r="D49" i="1"/>
  <c r="D48" i="1"/>
  <c r="D47" i="1"/>
  <c r="G38" i="1"/>
  <c r="G37" i="1"/>
  <c r="H37" i="1" s="1"/>
  <c r="G36" i="1"/>
  <c r="K36" i="1" s="1"/>
  <c r="G35" i="1"/>
  <c r="G34" i="1"/>
  <c r="B26" i="1"/>
  <c r="F26" i="1" s="1"/>
  <c r="F25" i="1"/>
  <c r="E25" i="1"/>
  <c r="D25" i="1"/>
  <c r="C25" i="1"/>
  <c r="B24" i="1"/>
  <c r="F23" i="1"/>
  <c r="E23" i="1"/>
  <c r="D23" i="1"/>
  <c r="F22" i="1"/>
  <c r="E22" i="1"/>
  <c r="D22" i="1"/>
  <c r="C22" i="1"/>
  <c r="F15" i="1"/>
  <c r="F16" i="1" s="1"/>
  <c r="F17" i="1" s="1"/>
  <c r="F18" i="1" s="1"/>
  <c r="F19" i="1" s="1"/>
  <c r="F20" i="1" s="1"/>
  <c r="F21" i="1" s="1"/>
  <c r="E15" i="1"/>
  <c r="E16" i="1" s="1"/>
  <c r="E17" i="1" s="1"/>
  <c r="E18" i="1" s="1"/>
  <c r="E19" i="1" s="1"/>
  <c r="E20" i="1" s="1"/>
  <c r="E21" i="1" s="1"/>
  <c r="D15" i="1"/>
  <c r="D16" i="1" s="1"/>
  <c r="D17" i="1" s="1"/>
  <c r="D18" i="1" s="1"/>
  <c r="D19" i="1" s="1"/>
  <c r="D20" i="1" s="1"/>
  <c r="D21" i="1" s="1"/>
  <c r="C15" i="1"/>
  <c r="C16" i="1" s="1"/>
  <c r="C17" i="1" s="1"/>
  <c r="C18" i="1" s="1"/>
  <c r="C19" i="1" s="1"/>
  <c r="C20" i="1" s="1"/>
  <c r="C21" i="1" s="1"/>
  <c r="K7" i="2" l="1"/>
  <c r="J7" i="2"/>
  <c r="I7" i="2"/>
  <c r="H7" i="2"/>
  <c r="K8" i="2"/>
  <c r="J8" i="2"/>
  <c r="I8" i="2"/>
  <c r="H8" i="2"/>
  <c r="K9" i="2"/>
  <c r="J9" i="2"/>
  <c r="I9" i="2"/>
  <c r="H9" i="2"/>
  <c r="K10" i="2"/>
  <c r="J10" i="2"/>
  <c r="I10" i="2"/>
  <c r="H10" i="2"/>
  <c r="K11" i="2"/>
  <c r="J11" i="2"/>
  <c r="I11" i="2"/>
  <c r="H11" i="2"/>
  <c r="F24" i="1"/>
  <c r="E24" i="1"/>
  <c r="D24" i="1"/>
  <c r="C24" i="1"/>
  <c r="I34" i="1"/>
  <c r="K34" i="1"/>
  <c r="J34" i="1"/>
  <c r="J35" i="1"/>
  <c r="K35" i="1"/>
  <c r="K38" i="1"/>
  <c r="J38" i="1"/>
  <c r="I38" i="1"/>
  <c r="H38" i="1"/>
  <c r="H36" i="1"/>
  <c r="I37" i="1"/>
  <c r="H35" i="1"/>
  <c r="I36" i="1"/>
  <c r="J37" i="1"/>
  <c r="H34" i="1"/>
  <c r="I35" i="1"/>
  <c r="J36" i="1"/>
  <c r="K37" i="1"/>
  <c r="C26" i="1"/>
  <c r="D26" i="1"/>
  <c r="E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(Skip) Kemp Jr</author>
  </authors>
  <commentList>
    <comment ref="A10" authorId="0" shapeId="0" xr:uid="{BB9B5D90-7BD6-4A42-BF31-E31E5B6F4FA5}">
      <text>
        <r>
          <rPr>
            <b/>
            <sz val="9"/>
            <color indexed="81"/>
            <rFont val="Tahoma"/>
            <family val="2"/>
          </rPr>
          <t xml:space="preserve">Developed by
Skip Kemp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tc={A628E0B6-F33A-421B-80E6-836246955AFB}</author>
  </authors>
  <commentList>
    <comment ref="A1" authorId="0" shapeId="0" xr:uid="{A628E0B6-F33A-421B-80E6-836246955AFB}">
      <text>
        <t>[Threaded comment]
Your version of Excel allows you to read this threaded comment; however, any edits to it will get removed if the file is opened in a newer version of Excel. Learn more: https://go.microsoft.com/fwlink/?linkid=870924
Comment:
    Developed by
Skip Kemp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(Skip) Kemp Jr</author>
  </authors>
  <commentList>
    <comment ref="A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Developed by
Skip Kemp </t>
        </r>
      </text>
    </comment>
  </commentList>
</comments>
</file>

<file path=xl/sharedStrings.xml><?xml version="1.0" encoding="utf-8"?>
<sst xmlns="http://schemas.openxmlformats.org/spreadsheetml/2006/main" count="190" uniqueCount="80">
  <si>
    <t xml:space="preserve">Feeding Calculator based on 90% Satiation </t>
  </si>
  <si>
    <t xml:space="preserve">Notes: </t>
  </si>
  <si>
    <t xml:space="preserve">1. Conduct the satiation feeding event every 7-10 days. More often for small fish, less often for larger fish. </t>
  </si>
  <si>
    <t>2. Feed fish all they will consume in 20 minutes for 2 times one day and record this amount.</t>
  </si>
  <si>
    <t>3. Stop feeding if feed reaches the QZ to prevent wastage.</t>
  </si>
  <si>
    <t xml:space="preserve">4. Divide daily feed ration into multiple feedings each day to further improve FCR. </t>
  </si>
  <si>
    <t>5. Enter daily feed rations and feeding notes into farm records daily.</t>
  </si>
  <si>
    <t xml:space="preserve">6. Refrain from dumping the entire ration into one spot, but distribute evenly over the schooling fish. </t>
  </si>
  <si>
    <t>7. Stop feeding and investigate if activity is slow or reduced, this may indicate water quality or other concerns.</t>
  </si>
  <si>
    <t xml:space="preserve">Daily Feed Ration </t>
  </si>
  <si>
    <t>Raceway Cell</t>
  </si>
  <si>
    <t>Weight of Feed to Satiation</t>
  </si>
  <si>
    <t>Number of Feedings</t>
  </si>
  <si>
    <t>Approximate Satiation level</t>
  </si>
  <si>
    <t>percent</t>
  </si>
  <si>
    <t>Kg</t>
  </si>
  <si>
    <t>%</t>
  </si>
  <si>
    <t>Satiation Example Day 1</t>
  </si>
  <si>
    <t>Day 2</t>
  </si>
  <si>
    <t>Day 3</t>
  </si>
  <si>
    <t>Day 4</t>
  </si>
  <si>
    <t>Day 5</t>
  </si>
  <si>
    <t>Day 6</t>
  </si>
  <si>
    <t>Day 7</t>
  </si>
  <si>
    <t>Satiation Example Day 8</t>
  </si>
  <si>
    <t>Enter Your Day 1</t>
  </si>
  <si>
    <t>Day 2-7</t>
  </si>
  <si>
    <t>98-80</t>
  </si>
  <si>
    <t>Enter Your Day 8</t>
  </si>
  <si>
    <t>Day 9-14</t>
  </si>
  <si>
    <t>Feeding Calculator based on Percent Total Biomass Daily (or Percent Body Weight Daily %BWD)</t>
  </si>
  <si>
    <t>Use this calculator for the daily feed ration based on a percentage of the estimated body weight (or total crop biomass).</t>
  </si>
  <si>
    <t>Pond/Raceway Cell</t>
  </si>
  <si>
    <t>Fish Species</t>
  </si>
  <si>
    <t>Location</t>
  </si>
  <si>
    <t>Number of</t>
  </si>
  <si>
    <t xml:space="preserve">Estimated </t>
  </si>
  <si>
    <t>Estimated Avg.</t>
  </si>
  <si>
    <t>Total biomass</t>
  </si>
  <si>
    <t>Percent of Total Biomass (or Body Weight)</t>
  </si>
  <si>
    <t>Fish Stocked</t>
  </si>
  <si>
    <t>Survival</t>
  </si>
  <si>
    <t>Weight Each</t>
  </si>
  <si>
    <t>(Body Weight)</t>
  </si>
  <si>
    <t>Example 1</t>
  </si>
  <si>
    <t>Grass Carp</t>
  </si>
  <si>
    <t>China</t>
  </si>
  <si>
    <t>Example 2</t>
  </si>
  <si>
    <t>Tilapia</t>
  </si>
  <si>
    <t>Egypt</t>
  </si>
  <si>
    <t>A</t>
  </si>
  <si>
    <t>B</t>
  </si>
  <si>
    <t>C</t>
  </si>
  <si>
    <t xml:space="preserve">Note: </t>
  </si>
  <si>
    <t xml:space="preserve">To feed BWD percentages greater than 5% add two columns. </t>
  </si>
  <si>
    <t xml:space="preserve">For example, to feed 7% BWD add the 4% ration and the 3% ration. </t>
  </si>
  <si>
    <t>Total Feed Burden for Ponds Calculator</t>
  </si>
  <si>
    <t>Total Surface Area of the Pond</t>
  </si>
  <si>
    <t>Total Weight of all Raceways Daily Feed Rations</t>
  </si>
  <si>
    <t>Total Feed Weight per Pond Area</t>
  </si>
  <si>
    <t>Ha</t>
  </si>
  <si>
    <t>Kg/Ha</t>
  </si>
  <si>
    <t>Notes:</t>
  </si>
  <si>
    <t>Be aware of the Maximum Feed Burden for your area in Kg feed/ha/day</t>
  </si>
  <si>
    <t>Feeding Calculator based on Percent Total Biomass Daily (%BMD)</t>
  </si>
  <si>
    <t>Total Biomass</t>
  </si>
  <si>
    <t>Pond or Raceway Cell</t>
  </si>
  <si>
    <t xml:space="preserve">1. Conduct the satiation feeding weekly or every 10 days. More often for small fish, less often for larger fish. </t>
  </si>
  <si>
    <t>2. Feed fish all they will consume over 20 minutes twice in one day and record as the satiation feed weight.</t>
  </si>
  <si>
    <t>7. Stop feeding and investigate if activity is slow or reduced, as this may indicate water quality or other concerns.</t>
  </si>
  <si>
    <t>Day 9</t>
  </si>
  <si>
    <t>Day 10</t>
  </si>
  <si>
    <t>Day 11</t>
  </si>
  <si>
    <t>Day 12</t>
  </si>
  <si>
    <t>Day 13</t>
  </si>
  <si>
    <t>Day 14</t>
  </si>
  <si>
    <t>Satiation Example Day 15</t>
  </si>
  <si>
    <t>(Repeat above steps)</t>
  </si>
  <si>
    <t>Enter Your Day 15</t>
  </si>
  <si>
    <t>* Calculator developed by Skip Kemp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</si>
</sst>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4BD97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0" fillId="0" borderId="3" xfId="0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0" fontId="0" fillId="0" borderId="3" xfId="0" applyBorder="1"/>
    <xf numFmtId="165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0" fillId="0" borderId="3" xfId="0" applyBorder="1" applyAlignment="1">
      <alignment horizontal="center" wrapText="1"/>
    </xf>
    <xf numFmtId="9" fontId="0" fillId="0" borderId="3" xfId="0" applyNumberFormat="1" applyBorder="1" applyAlignment="1">
      <alignment horizontal="center" wrapText="1"/>
    </xf>
    <xf numFmtId="164" fontId="0" fillId="0" borderId="3" xfId="1" applyNumberFormat="1" applyFont="1" applyBorder="1" applyAlignment="1">
      <alignment wrapText="1"/>
    </xf>
    <xf numFmtId="9" fontId="0" fillId="0" borderId="3" xfId="0" applyNumberFormat="1" applyBorder="1" applyAlignment="1">
      <alignment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164" fontId="0" fillId="6" borderId="3" xfId="1" applyNumberFormat="1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9" fontId="0" fillId="0" borderId="6" xfId="0" applyNumberFormat="1" applyBorder="1" applyAlignment="1">
      <alignment horizontal="center" wrapText="1"/>
    </xf>
    <xf numFmtId="0" fontId="4" fillId="4" borderId="3" xfId="0" applyFont="1" applyFill="1" applyBorder="1" applyAlignment="1" applyProtection="1">
      <alignment wrapText="1"/>
      <protection locked="0"/>
    </xf>
    <xf numFmtId="164" fontId="0" fillId="4" borderId="3" xfId="1" applyNumberFormat="1" applyFont="1" applyFill="1" applyBorder="1" applyAlignment="1" applyProtection="1">
      <alignment wrapText="1"/>
      <protection locked="0"/>
    </xf>
    <xf numFmtId="9" fontId="0" fillId="4" borderId="3" xfId="0" applyNumberFormat="1" applyFill="1" applyBorder="1" applyAlignment="1" applyProtection="1">
      <alignment wrapText="1"/>
      <protection locked="0"/>
    </xf>
    <xf numFmtId="2" fontId="0" fillId="4" borderId="3" xfId="0" applyNumberFormat="1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4" fillId="0" borderId="12" xfId="0" applyFont="1" applyBorder="1" applyAlignment="1">
      <alignment horizontal="left"/>
    </xf>
    <xf numFmtId="1" fontId="0" fillId="0" borderId="3" xfId="0" applyNumberFormat="1" applyBorder="1"/>
    <xf numFmtId="1" fontId="0" fillId="6" borderId="3" xfId="0" applyNumberFormat="1" applyFill="1" applyBorder="1"/>
    <xf numFmtId="1" fontId="4" fillId="0" borderId="3" xfId="0" applyNumberFormat="1" applyFont="1" applyBorder="1" applyAlignment="1">
      <alignment wrapText="1"/>
    </xf>
    <xf numFmtId="1" fontId="4" fillId="0" borderId="3" xfId="0" applyNumberFormat="1" applyFont="1" applyBorder="1"/>
    <xf numFmtId="2" fontId="0" fillId="4" borderId="3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10" borderId="0" xfId="0" applyFill="1"/>
    <xf numFmtId="0" fontId="0" fillId="0" borderId="11" xfId="0" applyBorder="1" applyAlignment="1">
      <alignment wrapText="1"/>
    </xf>
    <xf numFmtId="0" fontId="4" fillId="4" borderId="3" xfId="0" applyFont="1" applyFill="1" applyBorder="1" applyAlignment="1">
      <alignment horizontal="center"/>
    </xf>
    <xf numFmtId="1" fontId="4" fillId="5" borderId="3" xfId="0" applyNumberFormat="1" applyFont="1" applyFill="1" applyBorder="1" applyProtection="1">
      <protection locked="0"/>
    </xf>
    <xf numFmtId="1" fontId="4" fillId="6" borderId="3" xfId="0" applyNumberFormat="1" applyFont="1" applyFill="1" applyBorder="1"/>
    <xf numFmtId="1" fontId="4" fillId="7" borderId="3" xfId="0" applyNumberFormat="1" applyFont="1" applyFill="1" applyBorder="1"/>
    <xf numFmtId="0" fontId="4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9" borderId="0" xfId="0" applyFill="1" applyAlignment="1">
      <alignment horizontal="center" wrapText="1"/>
    </xf>
    <xf numFmtId="0" fontId="0" fillId="9" borderId="2" xfId="0" applyFill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0" fillId="0" borderId="11" xfId="0" applyFill="1" applyBorder="1" applyAlignment="1">
      <alignment wrapText="1"/>
    </xf>
    <xf numFmtId="0" fontId="0" fillId="0" borderId="3" xfId="0" applyBorder="1" applyAlignment="1">
      <alignment horizontal="center"/>
    </xf>
    <xf numFmtId="0" fontId="2" fillId="11" borderId="1" xfId="0" applyFont="1" applyFill="1" applyBorder="1" applyAlignment="1"/>
    <xf numFmtId="0" fontId="2" fillId="11" borderId="0" xfId="0" applyFont="1" applyFill="1" applyAlignment="1"/>
    <xf numFmtId="0" fontId="0" fillId="8" borderId="0" xfId="0" applyFill="1"/>
    <xf numFmtId="0" fontId="4" fillId="0" borderId="3" xfId="0" applyFont="1" applyFill="1" applyBorder="1" applyAlignment="1">
      <alignment horizontal="center"/>
    </xf>
    <xf numFmtId="1" fontId="4" fillId="7" borderId="3" xfId="0" applyNumberFormat="1" applyFont="1" applyFill="1" applyBorder="1" applyProtection="1">
      <protection locked="0"/>
    </xf>
    <xf numFmtId="1" fontId="4" fillId="6" borderId="3" xfId="0" applyNumberFormat="1" applyFont="1" applyFill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10" fillId="8" borderId="0" xfId="0" applyFont="1" applyFill="1" applyAlignment="1">
      <alignment horizontal="center" wrapText="1"/>
    </xf>
    <xf numFmtId="0" fontId="9" fillId="8" borderId="0" xfId="0" applyFont="1" applyFill="1" applyAlignment="1">
      <alignment horizontal="center"/>
    </xf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hilip Kemp" id="{8B84717A-91DF-4B7F-8330-C9636BE704C8}" userId="8d46210714127d92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2-01-07T17:10:07.35" personId="{8B84717A-91DF-4B7F-8330-C9636BE704C8}" id="{A628E0B6-F33A-421B-80E6-836246955AFB}">
    <text>Developed by
Skip Kemp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C9BD7-F4A3-4724-AE29-B8B031E40835}">
  <dimension ref="A1:H47"/>
  <sheetViews>
    <sheetView tabSelected="1" topLeftCell="A18" workbookViewId="0">
      <selection activeCell="A47" sqref="A47"/>
    </sheetView>
  </sheetViews>
  <sheetFormatPr defaultRowHeight="15" x14ac:dyDescent="0.25"/>
  <cols>
    <col min="1" max="1" width="18.7109375" customWidth="1"/>
    <col min="2" max="2" width="9.85546875" customWidth="1"/>
    <col min="3" max="6" width="7.7109375" customWidth="1"/>
    <col min="7" max="7" width="12.28515625" customWidth="1"/>
  </cols>
  <sheetData>
    <row r="1" spans="1:8" ht="23.25" x14ac:dyDescent="0.35">
      <c r="A1" s="59" t="s">
        <v>0</v>
      </c>
      <c r="B1" s="60"/>
      <c r="C1" s="60"/>
      <c r="D1" s="60"/>
      <c r="E1" s="60"/>
      <c r="F1" s="60"/>
      <c r="G1" s="60"/>
      <c r="H1" s="61"/>
    </row>
    <row r="2" spans="1:8" x14ac:dyDescent="0.25">
      <c r="A2" s="12" t="s">
        <v>1</v>
      </c>
      <c r="B2" s="5"/>
      <c r="C2" s="5"/>
      <c r="D2" s="5"/>
      <c r="E2" s="5"/>
      <c r="F2" s="5"/>
    </row>
    <row r="3" spans="1:8" x14ac:dyDescent="0.25">
      <c r="A3" s="5" t="s">
        <v>67</v>
      </c>
      <c r="B3" s="5"/>
      <c r="C3" s="5"/>
      <c r="D3" s="5"/>
      <c r="E3" s="5"/>
      <c r="F3" s="5"/>
      <c r="G3" s="5"/>
    </row>
    <row r="4" spans="1:8" x14ac:dyDescent="0.25">
      <c r="A4" s="5" t="s">
        <v>68</v>
      </c>
      <c r="B4" s="5"/>
      <c r="C4" s="5"/>
      <c r="D4" s="5"/>
      <c r="E4" s="5"/>
      <c r="F4" s="5"/>
      <c r="G4" s="5"/>
    </row>
    <row r="5" spans="1:8" x14ac:dyDescent="0.25">
      <c r="A5" s="5" t="s">
        <v>4</v>
      </c>
      <c r="B5" s="5"/>
      <c r="C5" s="5"/>
      <c r="D5" s="5"/>
      <c r="E5" s="5"/>
      <c r="F5" s="5"/>
      <c r="G5" s="5"/>
    </row>
    <row r="6" spans="1:8" x14ac:dyDescent="0.25">
      <c r="A6" s="5" t="s">
        <v>5</v>
      </c>
      <c r="B6" s="5"/>
      <c r="C6" s="5"/>
      <c r="D6" s="5"/>
      <c r="E6" s="5"/>
      <c r="F6" s="5"/>
      <c r="G6" s="5"/>
    </row>
    <row r="7" spans="1:8" x14ac:dyDescent="0.25">
      <c r="A7" s="5" t="s">
        <v>6</v>
      </c>
      <c r="B7" s="5"/>
      <c r="C7" s="5"/>
      <c r="D7" s="5"/>
      <c r="E7" s="5"/>
      <c r="F7" s="5"/>
      <c r="G7" s="5"/>
    </row>
    <row r="8" spans="1:8" x14ac:dyDescent="0.25">
      <c r="A8" s="5" t="s">
        <v>7</v>
      </c>
      <c r="B8" s="5"/>
      <c r="C8" s="5"/>
      <c r="D8" s="5"/>
      <c r="E8" s="5"/>
      <c r="F8" s="5"/>
      <c r="G8" s="5"/>
    </row>
    <row r="9" spans="1:8" x14ac:dyDescent="0.25">
      <c r="A9" s="5" t="s">
        <v>69</v>
      </c>
      <c r="B9" s="5"/>
      <c r="C9" s="5"/>
      <c r="D9" s="5"/>
      <c r="E9" s="5"/>
      <c r="F9" s="5"/>
      <c r="G9" s="5"/>
    </row>
    <row r="10" spans="1:8" x14ac:dyDescent="0.25">
      <c r="A10" s="40"/>
      <c r="B10" s="5"/>
      <c r="C10" s="5"/>
      <c r="D10" s="5"/>
      <c r="E10" s="5"/>
      <c r="F10" s="5"/>
      <c r="G10" s="5"/>
    </row>
    <row r="11" spans="1:8" x14ac:dyDescent="0.25">
      <c r="A11" s="5"/>
      <c r="B11" s="5"/>
      <c r="C11" s="49" t="s">
        <v>9</v>
      </c>
      <c r="D11" s="49"/>
      <c r="E11" s="49"/>
      <c r="F11" s="49"/>
    </row>
    <row r="12" spans="1:8" ht="44.25" customHeight="1" x14ac:dyDescent="0.25">
      <c r="A12" s="2" t="s">
        <v>10</v>
      </c>
      <c r="B12" s="46" t="s">
        <v>11</v>
      </c>
      <c r="C12" s="50" t="s">
        <v>12</v>
      </c>
      <c r="D12" s="51"/>
      <c r="E12" s="51"/>
      <c r="F12" s="52"/>
      <c r="G12" s="46" t="s">
        <v>13</v>
      </c>
    </row>
    <row r="13" spans="1:8" x14ac:dyDescent="0.25">
      <c r="A13" s="4"/>
      <c r="B13" s="4"/>
      <c r="C13" s="4">
        <v>1</v>
      </c>
      <c r="D13" s="4">
        <v>2</v>
      </c>
      <c r="E13" s="4">
        <v>3</v>
      </c>
      <c r="F13" s="4">
        <v>4</v>
      </c>
      <c r="G13" s="58" t="s">
        <v>14</v>
      </c>
    </row>
    <row r="14" spans="1:8" x14ac:dyDescent="0.25">
      <c r="A14" s="4"/>
      <c r="B14" s="4" t="s">
        <v>15</v>
      </c>
      <c r="C14" s="4" t="s">
        <v>15</v>
      </c>
      <c r="D14" s="4" t="s">
        <v>15</v>
      </c>
      <c r="E14" s="4" t="s">
        <v>15</v>
      </c>
      <c r="F14" s="4" t="s">
        <v>15</v>
      </c>
      <c r="G14" s="4" t="s">
        <v>16</v>
      </c>
    </row>
    <row r="15" spans="1:8" ht="30" customHeight="1" x14ac:dyDescent="0.25">
      <c r="A15" s="46" t="s">
        <v>17</v>
      </c>
      <c r="B15" s="36">
        <v>200</v>
      </c>
      <c r="C15" s="36">
        <f>B15</f>
        <v>200</v>
      </c>
      <c r="D15" s="36">
        <f>B15/2</f>
        <v>100</v>
      </c>
      <c r="E15" s="36">
        <f>B15/3</f>
        <v>66.666666666666671</v>
      </c>
      <c r="F15" s="36">
        <f>B15/4</f>
        <v>50</v>
      </c>
      <c r="G15" s="17">
        <v>100</v>
      </c>
    </row>
    <row r="16" spans="1:8" x14ac:dyDescent="0.25">
      <c r="A16" s="4" t="s">
        <v>18</v>
      </c>
      <c r="B16" s="37"/>
      <c r="C16" s="37">
        <f>C15</f>
        <v>200</v>
      </c>
      <c r="D16" s="37">
        <f>D15</f>
        <v>100</v>
      </c>
      <c r="E16" s="37">
        <f t="shared" ref="E16:F21" si="0">E15</f>
        <v>66.666666666666671</v>
      </c>
      <c r="F16" s="37">
        <f t="shared" si="0"/>
        <v>50</v>
      </c>
      <c r="G16" s="9">
        <v>98</v>
      </c>
    </row>
    <row r="17" spans="1:7" x14ac:dyDescent="0.25">
      <c r="A17" s="4" t="s">
        <v>19</v>
      </c>
      <c r="B17" s="37"/>
      <c r="C17" s="37">
        <f t="shared" ref="C17:D21" si="1">C16</f>
        <v>200</v>
      </c>
      <c r="D17" s="37">
        <f t="shared" si="1"/>
        <v>100</v>
      </c>
      <c r="E17" s="37">
        <f t="shared" si="0"/>
        <v>66.666666666666671</v>
      </c>
      <c r="F17" s="37">
        <f t="shared" si="0"/>
        <v>50</v>
      </c>
      <c r="G17" s="9">
        <v>95</v>
      </c>
    </row>
    <row r="18" spans="1:7" x14ac:dyDescent="0.25">
      <c r="A18" s="4" t="s">
        <v>20</v>
      </c>
      <c r="B18" s="37"/>
      <c r="C18" s="37">
        <f t="shared" si="1"/>
        <v>200</v>
      </c>
      <c r="D18" s="37">
        <f t="shared" si="1"/>
        <v>100</v>
      </c>
      <c r="E18" s="37">
        <f t="shared" si="0"/>
        <v>66.666666666666671</v>
      </c>
      <c r="F18" s="37">
        <f t="shared" si="0"/>
        <v>50</v>
      </c>
      <c r="G18" s="9">
        <v>92</v>
      </c>
    </row>
    <row r="19" spans="1:7" x14ac:dyDescent="0.25">
      <c r="A19" s="4" t="s">
        <v>21</v>
      </c>
      <c r="B19" s="37"/>
      <c r="C19" s="37">
        <f t="shared" si="1"/>
        <v>200</v>
      </c>
      <c r="D19" s="37">
        <f t="shared" si="1"/>
        <v>100</v>
      </c>
      <c r="E19" s="37">
        <f t="shared" si="0"/>
        <v>66.666666666666671</v>
      </c>
      <c r="F19" s="37">
        <f t="shared" si="0"/>
        <v>50</v>
      </c>
      <c r="G19" s="9">
        <v>89</v>
      </c>
    </row>
    <row r="20" spans="1:7" x14ac:dyDescent="0.25">
      <c r="A20" s="4" t="s">
        <v>22</v>
      </c>
      <c r="B20" s="37"/>
      <c r="C20" s="37">
        <f t="shared" si="1"/>
        <v>200</v>
      </c>
      <c r="D20" s="37">
        <f t="shared" si="1"/>
        <v>100</v>
      </c>
      <c r="E20" s="37">
        <f t="shared" si="0"/>
        <v>66.666666666666671</v>
      </c>
      <c r="F20" s="37">
        <f t="shared" si="0"/>
        <v>50</v>
      </c>
      <c r="G20" s="9">
        <v>85</v>
      </c>
    </row>
    <row r="21" spans="1:7" x14ac:dyDescent="0.25">
      <c r="A21" s="4" t="s">
        <v>23</v>
      </c>
      <c r="B21" s="37"/>
      <c r="C21" s="37">
        <f t="shared" si="1"/>
        <v>200</v>
      </c>
      <c r="D21" s="37">
        <f t="shared" si="1"/>
        <v>100</v>
      </c>
      <c r="E21" s="37">
        <f t="shared" si="0"/>
        <v>66.666666666666671</v>
      </c>
      <c r="F21" s="37">
        <f t="shared" si="0"/>
        <v>50</v>
      </c>
      <c r="G21" s="9">
        <v>80</v>
      </c>
    </row>
    <row r="22" spans="1:7" ht="29.25" customHeight="1" x14ac:dyDescent="0.25">
      <c r="A22" s="46" t="s">
        <v>24</v>
      </c>
      <c r="B22" s="36">
        <v>225</v>
      </c>
      <c r="C22" s="36">
        <f t="shared" ref="C22:C38" si="2">B22</f>
        <v>225</v>
      </c>
      <c r="D22" s="36">
        <f t="shared" ref="D22:D38" si="3">B22/2</f>
        <v>112.5</v>
      </c>
      <c r="E22" s="36">
        <f t="shared" ref="E22:E38" si="4">B22/3</f>
        <v>75</v>
      </c>
      <c r="F22" s="36">
        <f t="shared" ref="F22:F38" si="5">B22/4</f>
        <v>56.25</v>
      </c>
      <c r="G22" s="17">
        <v>100</v>
      </c>
    </row>
    <row r="23" spans="1:7" x14ac:dyDescent="0.25">
      <c r="A23" s="46" t="s">
        <v>70</v>
      </c>
      <c r="B23" s="36"/>
      <c r="C23" s="36">
        <f>C22</f>
        <v>225</v>
      </c>
      <c r="D23" s="36">
        <f>D22</f>
        <v>112.5</v>
      </c>
      <c r="E23" s="36">
        <f>E22</f>
        <v>75</v>
      </c>
      <c r="F23" s="36">
        <f>F22</f>
        <v>56.25</v>
      </c>
      <c r="G23" s="17">
        <v>98</v>
      </c>
    </row>
    <row r="24" spans="1:7" x14ac:dyDescent="0.25">
      <c r="A24" s="46" t="s">
        <v>71</v>
      </c>
      <c r="B24" s="36"/>
      <c r="C24" s="36">
        <f t="shared" ref="C24:C28" si="6">C23</f>
        <v>225</v>
      </c>
      <c r="D24" s="36">
        <f t="shared" ref="D24:D28" si="7">D23</f>
        <v>112.5</v>
      </c>
      <c r="E24" s="36">
        <f t="shared" ref="E24:E28" si="8">E23</f>
        <v>75</v>
      </c>
      <c r="F24" s="36">
        <f t="shared" ref="F24:F28" si="9">F23</f>
        <v>56.25</v>
      </c>
      <c r="G24" s="17">
        <v>95</v>
      </c>
    </row>
    <row r="25" spans="1:7" x14ac:dyDescent="0.25">
      <c r="A25" s="46" t="s">
        <v>72</v>
      </c>
      <c r="B25" s="36"/>
      <c r="C25" s="36">
        <f t="shared" si="6"/>
        <v>225</v>
      </c>
      <c r="D25" s="36">
        <f t="shared" si="7"/>
        <v>112.5</v>
      </c>
      <c r="E25" s="36">
        <f t="shared" si="8"/>
        <v>75</v>
      </c>
      <c r="F25" s="36">
        <f t="shared" si="9"/>
        <v>56.25</v>
      </c>
      <c r="G25" s="17">
        <v>92</v>
      </c>
    </row>
    <row r="26" spans="1:7" x14ac:dyDescent="0.25">
      <c r="A26" s="46" t="s">
        <v>73</v>
      </c>
      <c r="B26" s="36"/>
      <c r="C26" s="36">
        <f t="shared" si="6"/>
        <v>225</v>
      </c>
      <c r="D26" s="36">
        <f t="shared" si="7"/>
        <v>112.5</v>
      </c>
      <c r="E26" s="36">
        <f t="shared" si="8"/>
        <v>75</v>
      </c>
      <c r="F26" s="36">
        <f t="shared" si="9"/>
        <v>56.25</v>
      </c>
      <c r="G26" s="17">
        <v>89</v>
      </c>
    </row>
    <row r="27" spans="1:7" x14ac:dyDescent="0.25">
      <c r="A27" s="46" t="s">
        <v>74</v>
      </c>
      <c r="B27" s="36"/>
      <c r="C27" s="36">
        <f t="shared" si="6"/>
        <v>225</v>
      </c>
      <c r="D27" s="36">
        <f t="shared" si="7"/>
        <v>112.5</v>
      </c>
      <c r="E27" s="36">
        <f t="shared" si="8"/>
        <v>75</v>
      </c>
      <c r="F27" s="36">
        <f t="shared" si="9"/>
        <v>56.25</v>
      </c>
      <c r="G27" s="17">
        <v>85</v>
      </c>
    </row>
    <row r="28" spans="1:7" x14ac:dyDescent="0.25">
      <c r="A28" s="46" t="s">
        <v>75</v>
      </c>
      <c r="B28" s="36"/>
      <c r="C28" s="36">
        <f t="shared" si="6"/>
        <v>225</v>
      </c>
      <c r="D28" s="36">
        <f t="shared" si="7"/>
        <v>112.5</v>
      </c>
      <c r="E28" s="36">
        <f t="shared" si="8"/>
        <v>75</v>
      </c>
      <c r="F28" s="36">
        <f t="shared" si="9"/>
        <v>56.25</v>
      </c>
      <c r="G28" s="17">
        <v>80</v>
      </c>
    </row>
    <row r="29" spans="1:7" ht="28.5" customHeight="1" x14ac:dyDescent="0.25">
      <c r="A29" s="46" t="s">
        <v>76</v>
      </c>
      <c r="B29" s="36">
        <v>250</v>
      </c>
      <c r="C29" s="36">
        <f>B29</f>
        <v>250</v>
      </c>
      <c r="D29" s="36">
        <f>B29/2</f>
        <v>125</v>
      </c>
      <c r="E29" s="36">
        <f>B29/3</f>
        <v>83.333333333333329</v>
      </c>
      <c r="F29" s="36">
        <f>B29/4</f>
        <v>62.5</v>
      </c>
      <c r="G29" s="17">
        <v>100</v>
      </c>
    </row>
    <row r="30" spans="1:7" ht="17.25" customHeight="1" x14ac:dyDescent="0.25">
      <c r="A30" s="65" t="s">
        <v>77</v>
      </c>
      <c r="B30" s="36"/>
      <c r="C30" s="36"/>
      <c r="D30" s="36"/>
      <c r="E30" s="36"/>
      <c r="F30" s="36"/>
      <c r="G30" s="17"/>
    </row>
    <row r="31" spans="1:7" ht="18" customHeight="1" x14ac:dyDescent="0.25">
      <c r="A31" s="42" t="s">
        <v>25</v>
      </c>
      <c r="B31" s="43">
        <v>45</v>
      </c>
      <c r="C31" s="44">
        <f>B31</f>
        <v>45</v>
      </c>
      <c r="D31" s="44">
        <f t="shared" si="3"/>
        <v>22.5</v>
      </c>
      <c r="E31" s="44">
        <f t="shared" si="4"/>
        <v>15</v>
      </c>
      <c r="F31" s="44">
        <f t="shared" si="5"/>
        <v>11.25</v>
      </c>
      <c r="G31" s="9">
        <v>100</v>
      </c>
    </row>
    <row r="32" spans="1:7" x14ac:dyDescent="0.25">
      <c r="A32" s="62" t="s">
        <v>18</v>
      </c>
      <c r="B32" s="45"/>
      <c r="C32" s="64">
        <f>C31</f>
        <v>45</v>
      </c>
      <c r="D32" s="64">
        <f>D31</f>
        <v>22.5</v>
      </c>
      <c r="E32" s="64">
        <f>E31</f>
        <v>15</v>
      </c>
      <c r="F32" s="64">
        <f>F31</f>
        <v>11.25</v>
      </c>
      <c r="G32" s="17">
        <v>98</v>
      </c>
    </row>
    <row r="33" spans="1:7" x14ac:dyDescent="0.25">
      <c r="A33" s="62" t="s">
        <v>19</v>
      </c>
      <c r="B33" s="45"/>
      <c r="C33" s="64">
        <f t="shared" ref="C33:C37" si="10">C32</f>
        <v>45</v>
      </c>
      <c r="D33" s="64">
        <f t="shared" ref="D33:D37" si="11">D32</f>
        <v>22.5</v>
      </c>
      <c r="E33" s="64">
        <f t="shared" ref="E33:E37" si="12">E32</f>
        <v>15</v>
      </c>
      <c r="F33" s="64">
        <f t="shared" ref="F33:F37" si="13">F32</f>
        <v>11.25</v>
      </c>
      <c r="G33" s="17">
        <v>95</v>
      </c>
    </row>
    <row r="34" spans="1:7" x14ac:dyDescent="0.25">
      <c r="A34" s="62" t="s">
        <v>20</v>
      </c>
      <c r="B34" s="45"/>
      <c r="C34" s="64">
        <f t="shared" si="10"/>
        <v>45</v>
      </c>
      <c r="D34" s="64">
        <f t="shared" si="11"/>
        <v>22.5</v>
      </c>
      <c r="E34" s="64">
        <f t="shared" si="12"/>
        <v>15</v>
      </c>
      <c r="F34" s="64">
        <f t="shared" si="13"/>
        <v>11.25</v>
      </c>
      <c r="G34" s="17">
        <v>92</v>
      </c>
    </row>
    <row r="35" spans="1:7" x14ac:dyDescent="0.25">
      <c r="A35" s="62" t="s">
        <v>21</v>
      </c>
      <c r="B35" s="45"/>
      <c r="C35" s="64">
        <f t="shared" si="10"/>
        <v>45</v>
      </c>
      <c r="D35" s="64">
        <f t="shared" si="11"/>
        <v>22.5</v>
      </c>
      <c r="E35" s="64">
        <f t="shared" si="12"/>
        <v>15</v>
      </c>
      <c r="F35" s="64">
        <f t="shared" si="13"/>
        <v>11.25</v>
      </c>
      <c r="G35" s="17">
        <v>89</v>
      </c>
    </row>
    <row r="36" spans="1:7" x14ac:dyDescent="0.25">
      <c r="A36" s="62" t="s">
        <v>22</v>
      </c>
      <c r="B36" s="45"/>
      <c r="C36" s="64">
        <f t="shared" si="10"/>
        <v>45</v>
      </c>
      <c r="D36" s="64">
        <f t="shared" si="11"/>
        <v>22.5</v>
      </c>
      <c r="E36" s="64">
        <f t="shared" si="12"/>
        <v>15</v>
      </c>
      <c r="F36" s="64">
        <f t="shared" si="13"/>
        <v>11.25</v>
      </c>
      <c r="G36" s="17">
        <v>85</v>
      </c>
    </row>
    <row r="37" spans="1:7" x14ac:dyDescent="0.25">
      <c r="A37" s="62" t="s">
        <v>23</v>
      </c>
      <c r="B37" s="45"/>
      <c r="C37" s="64">
        <f t="shared" si="10"/>
        <v>45</v>
      </c>
      <c r="D37" s="64">
        <f t="shared" si="11"/>
        <v>22.5</v>
      </c>
      <c r="E37" s="64">
        <f t="shared" si="12"/>
        <v>15</v>
      </c>
      <c r="F37" s="64">
        <f t="shared" si="13"/>
        <v>11.25</v>
      </c>
      <c r="G37" s="17">
        <v>80</v>
      </c>
    </row>
    <row r="38" spans="1:7" x14ac:dyDescent="0.25">
      <c r="A38" s="42" t="s">
        <v>28</v>
      </c>
      <c r="B38" s="43">
        <v>50</v>
      </c>
      <c r="C38" s="44">
        <f t="shared" si="2"/>
        <v>50</v>
      </c>
      <c r="D38" s="44">
        <f t="shared" si="3"/>
        <v>25</v>
      </c>
      <c r="E38" s="44">
        <f t="shared" si="4"/>
        <v>16.666666666666668</v>
      </c>
      <c r="F38" s="44">
        <f t="shared" si="5"/>
        <v>12.5</v>
      </c>
      <c r="G38" s="8">
        <v>100</v>
      </c>
    </row>
    <row r="39" spans="1:7" x14ac:dyDescent="0.25">
      <c r="A39" s="46" t="s">
        <v>70</v>
      </c>
      <c r="B39" s="63"/>
      <c r="C39" s="64">
        <f>C38</f>
        <v>50</v>
      </c>
      <c r="D39" s="64">
        <f>D38</f>
        <v>25</v>
      </c>
      <c r="E39" s="64">
        <f>E38</f>
        <v>16.666666666666668</v>
      </c>
      <c r="F39" s="64">
        <f>F38</f>
        <v>12.5</v>
      </c>
      <c r="G39" s="17">
        <v>98</v>
      </c>
    </row>
    <row r="40" spans="1:7" x14ac:dyDescent="0.25">
      <c r="A40" s="46" t="s">
        <v>71</v>
      </c>
      <c r="B40" s="63"/>
      <c r="C40" s="64">
        <f t="shared" ref="C40:C44" si="14">C39</f>
        <v>50</v>
      </c>
      <c r="D40" s="64">
        <f t="shared" ref="D40:D44" si="15">D39</f>
        <v>25</v>
      </c>
      <c r="E40" s="64">
        <f t="shared" ref="E40:E44" si="16">E39</f>
        <v>16.666666666666668</v>
      </c>
      <c r="F40" s="64">
        <f t="shared" ref="F40:F44" si="17">F39</f>
        <v>12.5</v>
      </c>
      <c r="G40" s="17">
        <v>95</v>
      </c>
    </row>
    <row r="41" spans="1:7" x14ac:dyDescent="0.25">
      <c r="A41" s="46" t="s">
        <v>72</v>
      </c>
      <c r="B41" s="63"/>
      <c r="C41" s="64">
        <f t="shared" si="14"/>
        <v>50</v>
      </c>
      <c r="D41" s="64">
        <f t="shared" si="15"/>
        <v>25</v>
      </c>
      <c r="E41" s="64">
        <f t="shared" si="16"/>
        <v>16.666666666666668</v>
      </c>
      <c r="F41" s="64">
        <f t="shared" si="17"/>
        <v>12.5</v>
      </c>
      <c r="G41" s="17">
        <v>92</v>
      </c>
    </row>
    <row r="42" spans="1:7" x14ac:dyDescent="0.25">
      <c r="A42" s="46" t="s">
        <v>73</v>
      </c>
      <c r="B42" s="63"/>
      <c r="C42" s="64">
        <f t="shared" si="14"/>
        <v>50</v>
      </c>
      <c r="D42" s="64">
        <f t="shared" si="15"/>
        <v>25</v>
      </c>
      <c r="E42" s="64">
        <f t="shared" si="16"/>
        <v>16.666666666666668</v>
      </c>
      <c r="F42" s="64">
        <f t="shared" si="17"/>
        <v>12.5</v>
      </c>
      <c r="G42" s="17">
        <v>89</v>
      </c>
    </row>
    <row r="43" spans="1:7" x14ac:dyDescent="0.25">
      <c r="A43" s="46" t="s">
        <v>74</v>
      </c>
      <c r="B43" s="63"/>
      <c r="C43" s="64">
        <f t="shared" si="14"/>
        <v>50</v>
      </c>
      <c r="D43" s="64">
        <f t="shared" si="15"/>
        <v>25</v>
      </c>
      <c r="E43" s="64">
        <f t="shared" si="16"/>
        <v>16.666666666666668</v>
      </c>
      <c r="F43" s="64">
        <f t="shared" si="17"/>
        <v>12.5</v>
      </c>
      <c r="G43" s="17">
        <v>85</v>
      </c>
    </row>
    <row r="44" spans="1:7" x14ac:dyDescent="0.25">
      <c r="A44" s="46" t="s">
        <v>75</v>
      </c>
      <c r="B44" s="63"/>
      <c r="C44" s="64">
        <f t="shared" si="14"/>
        <v>50</v>
      </c>
      <c r="D44" s="64">
        <f t="shared" si="15"/>
        <v>25</v>
      </c>
      <c r="E44" s="64">
        <f t="shared" si="16"/>
        <v>16.666666666666668</v>
      </c>
      <c r="F44" s="64">
        <f t="shared" si="17"/>
        <v>12.5</v>
      </c>
      <c r="G44" s="17">
        <v>80</v>
      </c>
    </row>
    <row r="45" spans="1:7" x14ac:dyDescent="0.25">
      <c r="A45" s="42" t="s">
        <v>78</v>
      </c>
      <c r="B45" s="43">
        <v>60</v>
      </c>
      <c r="C45" s="64">
        <f>B45</f>
        <v>60</v>
      </c>
      <c r="D45" s="64">
        <f>B45/2</f>
        <v>30</v>
      </c>
      <c r="E45" s="64">
        <f>B45/3</f>
        <v>20</v>
      </c>
      <c r="F45" s="64">
        <f>B45/4</f>
        <v>15</v>
      </c>
      <c r="G45" s="8">
        <v>100</v>
      </c>
    </row>
    <row r="46" spans="1:7" x14ac:dyDescent="0.25">
      <c r="A46" s="66" t="s">
        <v>77</v>
      </c>
      <c r="B46" s="45"/>
      <c r="C46" s="44"/>
      <c r="D46" s="44"/>
      <c r="E46" s="44"/>
      <c r="F46" s="44"/>
      <c r="G46" s="7"/>
    </row>
    <row r="47" spans="1:7" x14ac:dyDescent="0.25">
      <c r="A47" s="67" t="s">
        <v>79</v>
      </c>
    </row>
  </sheetData>
  <sheetProtection sheet="1" objects="1" scenarios="1"/>
  <mergeCells count="2">
    <mergeCell ref="C11:F11"/>
    <mergeCell ref="C12:F12"/>
  </mergeCells>
  <phoneticPr fontId="7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7613-EE95-40C2-9179-D5EBCE3514DD}">
  <dimension ref="A1:K15"/>
  <sheetViews>
    <sheetView workbookViewId="0">
      <selection activeCell="A18" sqref="A18"/>
    </sheetView>
  </sheetViews>
  <sheetFormatPr defaultRowHeight="15" x14ac:dyDescent="0.25"/>
  <cols>
    <col min="6" max="6" width="10.5703125" customWidth="1"/>
  </cols>
  <sheetData>
    <row r="1" spans="1:11" ht="20.25" x14ac:dyDescent="0.3">
      <c r="A1" s="68" t="s">
        <v>64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x14ac:dyDescent="0.25">
      <c r="A2" s="5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"/>
      <c r="B3" s="11"/>
      <c r="C3" s="11"/>
      <c r="D3" s="11"/>
      <c r="E3" s="11"/>
      <c r="F3" s="11"/>
      <c r="G3" s="53" t="s">
        <v>9</v>
      </c>
      <c r="H3" s="54"/>
      <c r="I3" s="54"/>
      <c r="J3" s="54"/>
      <c r="K3" s="54"/>
    </row>
    <row r="4" spans="1:11" ht="26.25" x14ac:dyDescent="0.25">
      <c r="A4" s="19" t="s">
        <v>32</v>
      </c>
      <c r="B4" s="19" t="s">
        <v>33</v>
      </c>
      <c r="C4" s="23" t="s">
        <v>34</v>
      </c>
      <c r="D4" s="25" t="s">
        <v>35</v>
      </c>
      <c r="E4" s="25" t="s">
        <v>36</v>
      </c>
      <c r="F4" s="25" t="s">
        <v>37</v>
      </c>
      <c r="G4" s="21" t="s">
        <v>65</v>
      </c>
      <c r="H4" s="55" t="s">
        <v>39</v>
      </c>
      <c r="I4" s="56"/>
      <c r="J4" s="56"/>
      <c r="K4" s="56"/>
    </row>
    <row r="5" spans="1:11" ht="26.25" x14ac:dyDescent="0.25">
      <c r="A5" s="19"/>
      <c r="B5" s="13"/>
      <c r="C5" s="24"/>
      <c r="D5" s="26" t="s">
        <v>40</v>
      </c>
      <c r="E5" s="26" t="s">
        <v>41</v>
      </c>
      <c r="F5" s="26" t="s">
        <v>42</v>
      </c>
      <c r="G5" s="22" t="s">
        <v>43</v>
      </c>
      <c r="H5" s="27">
        <v>0.02</v>
      </c>
      <c r="I5" s="14">
        <v>0.03</v>
      </c>
      <c r="J5" s="14">
        <v>0.04</v>
      </c>
      <c r="K5" s="14">
        <v>0.05</v>
      </c>
    </row>
    <row r="6" spans="1:11" x14ac:dyDescent="0.25">
      <c r="A6" s="19"/>
      <c r="B6" s="13"/>
      <c r="C6" s="13"/>
      <c r="D6" s="13"/>
      <c r="E6" s="19" t="s">
        <v>16</v>
      </c>
      <c r="F6" s="19" t="s">
        <v>15</v>
      </c>
      <c r="G6" s="19" t="s">
        <v>15</v>
      </c>
      <c r="H6" s="19" t="s">
        <v>15</v>
      </c>
      <c r="I6" s="19" t="s">
        <v>15</v>
      </c>
      <c r="J6" s="19" t="s">
        <v>15</v>
      </c>
      <c r="K6" s="19" t="s">
        <v>15</v>
      </c>
    </row>
    <row r="7" spans="1:11" ht="26.25" x14ac:dyDescent="0.25">
      <c r="A7" s="2" t="s">
        <v>44</v>
      </c>
      <c r="B7" s="2" t="s">
        <v>45</v>
      </c>
      <c r="C7" s="2" t="s">
        <v>46</v>
      </c>
      <c r="D7" s="15">
        <v>25000</v>
      </c>
      <c r="E7" s="16">
        <v>0.95</v>
      </c>
      <c r="F7" s="17">
        <v>0.25</v>
      </c>
      <c r="G7" s="18">
        <f>D7*E7*F7</f>
        <v>5937.5</v>
      </c>
      <c r="H7" s="18">
        <f>G7*0.02</f>
        <v>118.75</v>
      </c>
      <c r="I7" s="18">
        <f>G7*0.03</f>
        <v>178.125</v>
      </c>
      <c r="J7" s="18">
        <f>G7*0.04</f>
        <v>237.5</v>
      </c>
      <c r="K7" s="18">
        <f>G7*0.05</f>
        <v>296.875</v>
      </c>
    </row>
    <row r="8" spans="1:11" ht="26.25" x14ac:dyDescent="0.25">
      <c r="A8" s="2" t="s">
        <v>47</v>
      </c>
      <c r="B8" s="2" t="s">
        <v>48</v>
      </c>
      <c r="C8" s="2" t="s">
        <v>49</v>
      </c>
      <c r="D8" s="15">
        <v>12000</v>
      </c>
      <c r="E8" s="16">
        <v>0.95</v>
      </c>
      <c r="F8" s="17">
        <v>0.09</v>
      </c>
      <c r="G8" s="18">
        <f>D8*E8*F8</f>
        <v>1026</v>
      </c>
      <c r="H8" s="18">
        <f t="shared" ref="H8:H11" si="0">G8*0.02</f>
        <v>20.52</v>
      </c>
      <c r="I8" s="18">
        <f t="shared" ref="I8:I11" si="1">G8*0.03</f>
        <v>30.779999999999998</v>
      </c>
      <c r="J8" s="18">
        <f t="shared" ref="J8:J11" si="2">G8*0.04</f>
        <v>41.04</v>
      </c>
      <c r="K8" s="18">
        <f t="shared" ref="K8:K11" si="3">G8*0.05</f>
        <v>51.300000000000004</v>
      </c>
    </row>
    <row r="9" spans="1:11" x14ac:dyDescent="0.25">
      <c r="A9" s="19" t="s">
        <v>50</v>
      </c>
      <c r="B9" s="28"/>
      <c r="C9" s="28"/>
      <c r="D9" s="29"/>
      <c r="E9" s="30"/>
      <c r="F9" s="31"/>
      <c r="G9" s="20">
        <f>D9*E9*F9</f>
        <v>0</v>
      </c>
      <c r="H9" s="18">
        <f t="shared" si="0"/>
        <v>0</v>
      </c>
      <c r="I9" s="18">
        <f t="shared" si="1"/>
        <v>0</v>
      </c>
      <c r="J9" s="18">
        <f t="shared" si="2"/>
        <v>0</v>
      </c>
      <c r="K9" s="18">
        <f t="shared" si="3"/>
        <v>0</v>
      </c>
    </row>
    <row r="10" spans="1:11" x14ac:dyDescent="0.25">
      <c r="A10" s="19" t="s">
        <v>51</v>
      </c>
      <c r="B10" s="28"/>
      <c r="C10" s="28"/>
      <c r="D10" s="29"/>
      <c r="E10" s="30"/>
      <c r="F10" s="31"/>
      <c r="G10" s="20">
        <f>D10*E10*F10</f>
        <v>0</v>
      </c>
      <c r="H10" s="18">
        <f t="shared" si="0"/>
        <v>0</v>
      </c>
      <c r="I10" s="18">
        <f t="shared" si="1"/>
        <v>0</v>
      </c>
      <c r="J10" s="18">
        <f t="shared" si="2"/>
        <v>0</v>
      </c>
      <c r="K10" s="18">
        <f t="shared" si="3"/>
        <v>0</v>
      </c>
    </row>
    <row r="11" spans="1:11" x14ac:dyDescent="0.25">
      <c r="A11" s="19" t="s">
        <v>52</v>
      </c>
      <c r="B11" s="32"/>
      <c r="C11" s="32"/>
      <c r="D11" s="29"/>
      <c r="E11" s="30"/>
      <c r="F11" s="31"/>
      <c r="G11" s="20">
        <f t="shared" ref="G11" si="4">D11*E11*F11</f>
        <v>0</v>
      </c>
      <c r="H11" s="18">
        <f t="shared" si="0"/>
        <v>0</v>
      </c>
      <c r="I11" s="18">
        <f t="shared" si="1"/>
        <v>0</v>
      </c>
      <c r="J11" s="18">
        <f t="shared" si="2"/>
        <v>0</v>
      </c>
      <c r="K11" s="18">
        <f t="shared" si="3"/>
        <v>0</v>
      </c>
    </row>
    <row r="12" spans="1:11" x14ac:dyDescent="0.25">
      <c r="A12" s="12" t="s">
        <v>53</v>
      </c>
      <c r="B12" s="57"/>
      <c r="C12" s="11"/>
      <c r="D12" s="11"/>
      <c r="E12" s="11"/>
      <c r="F12" s="11"/>
      <c r="G12" s="11"/>
      <c r="H12" s="11"/>
      <c r="I12" s="11"/>
      <c r="K12" s="41"/>
    </row>
    <row r="13" spans="1:11" x14ac:dyDescent="0.25">
      <c r="A13" t="s">
        <v>54</v>
      </c>
    </row>
    <row r="14" spans="1:11" x14ac:dyDescent="0.25">
      <c r="A14" t="s">
        <v>55</v>
      </c>
    </row>
    <row r="15" spans="1:11" x14ac:dyDescent="0.25">
      <c r="A15" t="s">
        <v>79</v>
      </c>
    </row>
  </sheetData>
  <sheetProtection sheet="1" objects="1" scenarios="1"/>
  <mergeCells count="3">
    <mergeCell ref="A1:K1"/>
    <mergeCell ref="G3:K3"/>
    <mergeCell ref="H4:K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8096-FD9D-48B7-A713-4B916B6B188F}">
  <dimension ref="A1:E12"/>
  <sheetViews>
    <sheetView workbookViewId="0">
      <selection activeCell="C19" sqref="C19"/>
    </sheetView>
  </sheetViews>
  <sheetFormatPr defaultRowHeight="15" x14ac:dyDescent="0.25"/>
  <cols>
    <col min="1" max="2" width="13.140625" customWidth="1"/>
    <col min="3" max="3" width="16.5703125" customWidth="1"/>
    <col min="4" max="4" width="11.7109375" customWidth="1"/>
  </cols>
  <sheetData>
    <row r="1" spans="1:5" ht="18" x14ac:dyDescent="0.25">
      <c r="A1" s="69" t="s">
        <v>56</v>
      </c>
      <c r="B1" s="69"/>
      <c r="C1" s="69"/>
      <c r="D1" s="69"/>
      <c r="E1" s="12"/>
    </row>
    <row r="2" spans="1:5" x14ac:dyDescent="0.25">
      <c r="A2" s="5"/>
    </row>
    <row r="3" spans="1:5" ht="51.75" x14ac:dyDescent="0.25">
      <c r="A3" s="2" t="s">
        <v>66</v>
      </c>
      <c r="B3" s="2" t="s">
        <v>57</v>
      </c>
      <c r="C3" s="2" t="s">
        <v>58</v>
      </c>
      <c r="D3" s="2" t="s">
        <v>59</v>
      </c>
      <c r="E3" s="1"/>
    </row>
    <row r="4" spans="1:5" x14ac:dyDescent="0.25">
      <c r="A4" s="8"/>
      <c r="B4" s="4" t="s">
        <v>60</v>
      </c>
      <c r="C4" s="4" t="s">
        <v>15</v>
      </c>
      <c r="D4" s="4" t="s">
        <v>61</v>
      </c>
      <c r="E4" s="5"/>
    </row>
    <row r="5" spans="1:5" x14ac:dyDescent="0.25">
      <c r="A5" s="8" t="s">
        <v>44</v>
      </c>
      <c r="B5" s="9">
        <v>0.8</v>
      </c>
      <c r="C5" s="9">
        <v>150</v>
      </c>
      <c r="D5" s="34">
        <f>C5/B5</f>
        <v>187.5</v>
      </c>
    </row>
    <row r="6" spans="1:5" x14ac:dyDescent="0.25">
      <c r="A6" s="8" t="s">
        <v>47</v>
      </c>
      <c r="B6" s="9">
        <v>5</v>
      </c>
      <c r="C6" s="9">
        <v>2000</v>
      </c>
      <c r="D6" s="34">
        <f>C6/B6</f>
        <v>400</v>
      </c>
    </row>
    <row r="7" spans="1:5" x14ac:dyDescent="0.25">
      <c r="A7" s="4" t="s">
        <v>50</v>
      </c>
      <c r="B7" s="38">
        <v>2.25</v>
      </c>
      <c r="C7" s="39">
        <v>350</v>
      </c>
      <c r="D7" s="35">
        <f t="shared" ref="D7:D9" si="0">C7/B7</f>
        <v>155.55555555555554</v>
      </c>
    </row>
    <row r="8" spans="1:5" x14ac:dyDescent="0.25">
      <c r="A8" s="4" t="s">
        <v>51</v>
      </c>
      <c r="B8" s="38">
        <v>3</v>
      </c>
      <c r="C8" s="39">
        <v>450</v>
      </c>
      <c r="D8" s="35">
        <f t="shared" si="0"/>
        <v>150</v>
      </c>
    </row>
    <row r="9" spans="1:5" x14ac:dyDescent="0.25">
      <c r="A9" s="4" t="s">
        <v>52</v>
      </c>
      <c r="B9" s="38">
        <v>4</v>
      </c>
      <c r="C9" s="39">
        <v>800</v>
      </c>
      <c r="D9" s="35">
        <f t="shared" si="0"/>
        <v>200</v>
      </c>
    </row>
    <row r="10" spans="1:5" x14ac:dyDescent="0.25">
      <c r="A10" s="33" t="s">
        <v>62</v>
      </c>
      <c r="B10" s="70"/>
    </row>
    <row r="11" spans="1:5" x14ac:dyDescent="0.25">
      <c r="A11" s="5" t="s">
        <v>63</v>
      </c>
    </row>
    <row r="12" spans="1:5" x14ac:dyDescent="0.25">
      <c r="A12" t="s">
        <v>79</v>
      </c>
    </row>
  </sheetData>
  <sheetProtection sheet="1" objects="1" scenarios="1"/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opLeftCell="A30" workbookViewId="0">
      <selection activeCell="B59" sqref="B59"/>
    </sheetView>
  </sheetViews>
  <sheetFormatPr defaultRowHeight="15" x14ac:dyDescent="0.25"/>
  <cols>
    <col min="1" max="1" width="19" customWidth="1"/>
    <col min="2" max="2" width="13.28515625" customWidth="1"/>
    <col min="3" max="3" width="10.140625" customWidth="1"/>
    <col min="4" max="4" width="12.42578125" customWidth="1"/>
    <col min="5" max="5" width="12.140625" customWidth="1"/>
    <col min="6" max="6" width="13.5703125" customWidth="1"/>
    <col min="7" max="7" width="13.140625" customWidth="1"/>
    <col min="8" max="8" width="11.28515625" customWidth="1"/>
    <col min="9" max="9" width="12.28515625" customWidth="1"/>
    <col min="10" max="10" width="12.7109375" customWidth="1"/>
    <col min="11" max="11" width="12.5703125" customWidth="1"/>
  </cols>
  <sheetData>
    <row r="1" spans="1:7" ht="23.25" x14ac:dyDescent="0.35">
      <c r="A1" s="47" t="s">
        <v>0</v>
      </c>
      <c r="B1" s="48"/>
      <c r="C1" s="48"/>
      <c r="D1" s="48"/>
      <c r="E1" s="48"/>
      <c r="F1" s="48"/>
      <c r="G1" s="48"/>
    </row>
    <row r="2" spans="1:7" ht="15" customHeight="1" x14ac:dyDescent="0.25">
      <c r="A2" s="12" t="s">
        <v>1</v>
      </c>
      <c r="B2" s="5"/>
      <c r="C2" s="5"/>
      <c r="D2" s="5"/>
      <c r="E2" s="5"/>
      <c r="F2" s="5"/>
    </row>
    <row r="3" spans="1:7" ht="15" customHeight="1" x14ac:dyDescent="0.25">
      <c r="A3" s="5" t="s">
        <v>2</v>
      </c>
      <c r="B3" s="5"/>
      <c r="C3" s="5"/>
      <c r="D3" s="5"/>
      <c r="E3" s="5"/>
      <c r="F3" s="5"/>
      <c r="G3" s="5"/>
    </row>
    <row r="4" spans="1:7" ht="15" customHeight="1" x14ac:dyDescent="0.25">
      <c r="A4" s="5" t="s">
        <v>3</v>
      </c>
      <c r="B4" s="5"/>
      <c r="C4" s="5"/>
      <c r="D4" s="5"/>
      <c r="E4" s="5"/>
      <c r="F4" s="5"/>
      <c r="G4" s="5"/>
    </row>
    <row r="5" spans="1:7" ht="15" customHeight="1" x14ac:dyDescent="0.25">
      <c r="A5" s="5" t="s">
        <v>4</v>
      </c>
      <c r="B5" s="5"/>
      <c r="C5" s="5"/>
      <c r="D5" s="5"/>
      <c r="E5" s="5"/>
      <c r="F5" s="5"/>
      <c r="G5" s="5"/>
    </row>
    <row r="6" spans="1:7" ht="15" customHeight="1" x14ac:dyDescent="0.25">
      <c r="A6" s="5" t="s">
        <v>5</v>
      </c>
      <c r="B6" s="5"/>
      <c r="C6" s="5"/>
      <c r="D6" s="5"/>
      <c r="E6" s="5"/>
      <c r="F6" s="5"/>
      <c r="G6" s="5"/>
    </row>
    <row r="7" spans="1:7" ht="15" customHeight="1" x14ac:dyDescent="0.25">
      <c r="A7" s="5" t="s">
        <v>6</v>
      </c>
      <c r="B7" s="5"/>
      <c r="C7" s="5"/>
      <c r="D7" s="5"/>
      <c r="E7" s="5"/>
      <c r="F7" s="5"/>
      <c r="G7" s="5"/>
    </row>
    <row r="8" spans="1:7" ht="15" customHeight="1" x14ac:dyDescent="0.25">
      <c r="A8" s="5" t="s">
        <v>7</v>
      </c>
      <c r="B8" s="5"/>
      <c r="C8" s="5"/>
      <c r="D8" s="5"/>
      <c r="E8" s="5"/>
      <c r="F8" s="5"/>
      <c r="G8" s="5"/>
    </row>
    <row r="9" spans="1:7" ht="15" customHeight="1" x14ac:dyDescent="0.25">
      <c r="A9" s="5" t="s">
        <v>8</v>
      </c>
      <c r="B9" s="5"/>
      <c r="C9" s="5"/>
      <c r="D9" s="5"/>
      <c r="E9" s="5"/>
      <c r="F9" s="5"/>
      <c r="G9" s="5"/>
    </row>
    <row r="10" spans="1:7" ht="15" customHeight="1" x14ac:dyDescent="0.25">
      <c r="A10" s="40"/>
      <c r="B10" s="5"/>
      <c r="C10" s="5"/>
      <c r="D10" s="5"/>
      <c r="E10" s="5"/>
      <c r="F10" s="5"/>
      <c r="G10" s="5"/>
    </row>
    <row r="11" spans="1:7" s="1" customFormat="1" x14ac:dyDescent="0.25">
      <c r="A11" s="5"/>
      <c r="B11" s="5"/>
      <c r="C11" s="49" t="s">
        <v>9</v>
      </c>
      <c r="D11" s="49"/>
      <c r="E11" s="49"/>
      <c r="F11" s="49"/>
      <c r="G11"/>
    </row>
    <row r="12" spans="1:7" s="3" customFormat="1" ht="38.25" customHeight="1" x14ac:dyDescent="0.2">
      <c r="A12" s="2" t="s">
        <v>10</v>
      </c>
      <c r="B12" s="19" t="s">
        <v>11</v>
      </c>
      <c r="C12" s="50" t="s">
        <v>12</v>
      </c>
      <c r="D12" s="51"/>
      <c r="E12" s="51"/>
      <c r="F12" s="52"/>
      <c r="G12" s="19" t="s">
        <v>13</v>
      </c>
    </row>
    <row r="13" spans="1:7" s="3" customFormat="1" ht="15" customHeight="1" x14ac:dyDescent="0.25">
      <c r="A13" s="4"/>
      <c r="B13" s="4"/>
      <c r="C13" s="4">
        <v>1</v>
      </c>
      <c r="D13" s="4">
        <v>2</v>
      </c>
      <c r="E13" s="4">
        <v>3</v>
      </c>
      <c r="F13" s="4">
        <v>4</v>
      </c>
      <c r="G13" s="9" t="s">
        <v>14</v>
      </c>
    </row>
    <row r="14" spans="1:7" ht="15" customHeight="1" x14ac:dyDescent="0.25">
      <c r="A14" s="4"/>
      <c r="B14" s="4" t="s">
        <v>15</v>
      </c>
      <c r="C14" s="4" t="s">
        <v>15</v>
      </c>
      <c r="D14" s="4" t="s">
        <v>15</v>
      </c>
      <c r="E14" s="4" t="s">
        <v>15</v>
      </c>
      <c r="F14" s="4" t="s">
        <v>15</v>
      </c>
      <c r="G14" s="4" t="s">
        <v>16</v>
      </c>
    </row>
    <row r="15" spans="1:7" ht="15" customHeight="1" x14ac:dyDescent="0.25">
      <c r="A15" s="19" t="s">
        <v>17</v>
      </c>
      <c r="B15" s="36">
        <v>200</v>
      </c>
      <c r="C15" s="36">
        <f>B15</f>
        <v>200</v>
      </c>
      <c r="D15" s="36">
        <f>B15/2</f>
        <v>100</v>
      </c>
      <c r="E15" s="36">
        <f>B15/3</f>
        <v>66.666666666666671</v>
      </c>
      <c r="F15" s="36">
        <f>B15/4</f>
        <v>50</v>
      </c>
      <c r="G15" s="17">
        <v>100</v>
      </c>
    </row>
    <row r="16" spans="1:7" ht="15" customHeight="1" x14ac:dyDescent="0.25">
      <c r="A16" s="4" t="s">
        <v>18</v>
      </c>
      <c r="B16" s="37"/>
      <c r="C16" s="37">
        <f>C15</f>
        <v>200</v>
      </c>
      <c r="D16" s="37">
        <f>D15</f>
        <v>100</v>
      </c>
      <c r="E16" s="37">
        <f t="shared" ref="E16:F21" si="0">E15</f>
        <v>66.666666666666671</v>
      </c>
      <c r="F16" s="37">
        <f t="shared" si="0"/>
        <v>50</v>
      </c>
      <c r="G16" s="9">
        <v>98</v>
      </c>
    </row>
    <row r="17" spans="1:11" ht="15" customHeight="1" x14ac:dyDescent="0.25">
      <c r="A17" s="4" t="s">
        <v>19</v>
      </c>
      <c r="B17" s="37"/>
      <c r="C17" s="37">
        <f t="shared" ref="C17:D21" si="1">C16</f>
        <v>200</v>
      </c>
      <c r="D17" s="37">
        <f t="shared" si="1"/>
        <v>100</v>
      </c>
      <c r="E17" s="37">
        <f t="shared" si="0"/>
        <v>66.666666666666671</v>
      </c>
      <c r="F17" s="37">
        <f t="shared" si="0"/>
        <v>50</v>
      </c>
      <c r="G17" s="9">
        <v>95</v>
      </c>
      <c r="J17" s="5"/>
    </row>
    <row r="18" spans="1:11" ht="15" customHeight="1" x14ac:dyDescent="0.25">
      <c r="A18" s="4" t="s">
        <v>20</v>
      </c>
      <c r="B18" s="37"/>
      <c r="C18" s="37">
        <f t="shared" si="1"/>
        <v>200</v>
      </c>
      <c r="D18" s="37">
        <f t="shared" si="1"/>
        <v>100</v>
      </c>
      <c r="E18" s="37">
        <f t="shared" si="0"/>
        <v>66.666666666666671</v>
      </c>
      <c r="F18" s="37">
        <f t="shared" si="0"/>
        <v>50</v>
      </c>
      <c r="G18" s="9">
        <v>92</v>
      </c>
    </row>
    <row r="19" spans="1:11" ht="15" customHeight="1" x14ac:dyDescent="0.25">
      <c r="A19" s="4" t="s">
        <v>21</v>
      </c>
      <c r="B19" s="37"/>
      <c r="C19" s="37">
        <f t="shared" si="1"/>
        <v>200</v>
      </c>
      <c r="D19" s="37">
        <f t="shared" si="1"/>
        <v>100</v>
      </c>
      <c r="E19" s="37">
        <f t="shared" si="0"/>
        <v>66.666666666666671</v>
      </c>
      <c r="F19" s="37">
        <f t="shared" si="0"/>
        <v>50</v>
      </c>
      <c r="G19" s="9">
        <v>89</v>
      </c>
    </row>
    <row r="20" spans="1:11" ht="15" customHeight="1" x14ac:dyDescent="0.25">
      <c r="A20" s="4" t="s">
        <v>22</v>
      </c>
      <c r="B20" s="37"/>
      <c r="C20" s="37">
        <f t="shared" si="1"/>
        <v>200</v>
      </c>
      <c r="D20" s="37">
        <f t="shared" si="1"/>
        <v>100</v>
      </c>
      <c r="E20" s="37">
        <f t="shared" si="0"/>
        <v>66.666666666666671</v>
      </c>
      <c r="F20" s="37">
        <f t="shared" si="0"/>
        <v>50</v>
      </c>
      <c r="G20" s="9">
        <v>85</v>
      </c>
    </row>
    <row r="21" spans="1:11" ht="15" customHeight="1" x14ac:dyDescent="0.25">
      <c r="A21" s="4" t="s">
        <v>23</v>
      </c>
      <c r="B21" s="37"/>
      <c r="C21" s="37">
        <f t="shared" si="1"/>
        <v>200</v>
      </c>
      <c r="D21" s="37">
        <f t="shared" si="1"/>
        <v>100</v>
      </c>
      <c r="E21" s="37">
        <f t="shared" si="0"/>
        <v>66.666666666666671</v>
      </c>
      <c r="F21" s="37">
        <f t="shared" si="0"/>
        <v>50</v>
      </c>
      <c r="G21" s="9">
        <v>80</v>
      </c>
    </row>
    <row r="22" spans="1:11" ht="15" customHeight="1" x14ac:dyDescent="0.25">
      <c r="A22" s="19" t="s">
        <v>24</v>
      </c>
      <c r="B22" s="36">
        <v>210</v>
      </c>
      <c r="C22" s="36">
        <f t="shared" ref="C22:C26" si="2">B22</f>
        <v>210</v>
      </c>
      <c r="D22" s="36">
        <f t="shared" ref="D22:D26" si="3">B22/2</f>
        <v>105</v>
      </c>
      <c r="E22" s="36">
        <f t="shared" ref="E22:E26" si="4">B22/3</f>
        <v>70</v>
      </c>
      <c r="F22" s="36">
        <f t="shared" ref="F22:F26" si="5">B22/4</f>
        <v>52.5</v>
      </c>
      <c r="G22" s="17">
        <v>100</v>
      </c>
    </row>
    <row r="23" spans="1:11" ht="15" customHeight="1" x14ac:dyDescent="0.25">
      <c r="A23" s="42" t="s">
        <v>25</v>
      </c>
      <c r="B23" s="43">
        <v>45</v>
      </c>
      <c r="C23" s="44"/>
      <c r="D23" s="44">
        <f t="shared" si="3"/>
        <v>22.5</v>
      </c>
      <c r="E23" s="44">
        <f t="shared" si="4"/>
        <v>15</v>
      </c>
      <c r="F23" s="44">
        <f t="shared" si="5"/>
        <v>11.25</v>
      </c>
      <c r="G23" s="9">
        <v>100</v>
      </c>
    </row>
    <row r="24" spans="1:11" ht="15" customHeight="1" x14ac:dyDescent="0.25">
      <c r="A24" s="4" t="s">
        <v>26</v>
      </c>
      <c r="B24" s="45">
        <f>B23</f>
        <v>45</v>
      </c>
      <c r="C24" s="44">
        <f t="shared" si="2"/>
        <v>45</v>
      </c>
      <c r="D24" s="44">
        <f t="shared" si="3"/>
        <v>22.5</v>
      </c>
      <c r="E24" s="44">
        <f t="shared" si="4"/>
        <v>15</v>
      </c>
      <c r="F24" s="44">
        <f t="shared" si="5"/>
        <v>11.25</v>
      </c>
      <c r="G24" s="6" t="s">
        <v>27</v>
      </c>
    </row>
    <row r="25" spans="1:11" ht="15" customHeight="1" x14ac:dyDescent="0.25">
      <c r="A25" s="42" t="s">
        <v>28</v>
      </c>
      <c r="B25" s="43">
        <v>50</v>
      </c>
      <c r="C25" s="44">
        <f t="shared" si="2"/>
        <v>50</v>
      </c>
      <c r="D25" s="44">
        <f t="shared" si="3"/>
        <v>25</v>
      </c>
      <c r="E25" s="44">
        <f t="shared" si="4"/>
        <v>16.666666666666668</v>
      </c>
      <c r="F25" s="44">
        <f t="shared" si="5"/>
        <v>12.5</v>
      </c>
      <c r="G25" s="8">
        <v>100</v>
      </c>
    </row>
    <row r="26" spans="1:11" ht="15" customHeight="1" x14ac:dyDescent="0.25">
      <c r="A26" s="4" t="s">
        <v>29</v>
      </c>
      <c r="B26" s="45">
        <f>B25</f>
        <v>50</v>
      </c>
      <c r="C26" s="44">
        <f t="shared" si="2"/>
        <v>50</v>
      </c>
      <c r="D26" s="44">
        <f t="shared" si="3"/>
        <v>25</v>
      </c>
      <c r="E26" s="44">
        <f t="shared" si="4"/>
        <v>16.666666666666668</v>
      </c>
      <c r="F26" s="44">
        <f t="shared" si="5"/>
        <v>12.5</v>
      </c>
      <c r="G26" s="7" t="s">
        <v>27</v>
      </c>
    </row>
    <row r="27" spans="1:11" ht="15" customHeight="1" x14ac:dyDescent="0.25"/>
    <row r="28" spans="1:11" ht="20.25" x14ac:dyDescent="0.3">
      <c r="A28" s="68" t="s">
        <v>30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1" ht="15" customHeight="1" x14ac:dyDescent="0.25">
      <c r="A29" s="5" t="s">
        <v>31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 ht="15" customHeight="1" x14ac:dyDescent="0.25">
      <c r="A30" s="1"/>
      <c r="B30" s="11"/>
      <c r="C30" s="11"/>
      <c r="D30" s="11"/>
      <c r="E30" s="11"/>
      <c r="F30" s="11"/>
      <c r="G30" s="53" t="s">
        <v>9</v>
      </c>
      <c r="H30" s="54"/>
      <c r="I30" s="54"/>
      <c r="J30" s="54"/>
      <c r="K30" s="54"/>
    </row>
    <row r="31" spans="1:11" ht="26.25" customHeight="1" x14ac:dyDescent="0.25">
      <c r="A31" s="19" t="s">
        <v>32</v>
      </c>
      <c r="B31" s="19" t="s">
        <v>33</v>
      </c>
      <c r="C31" s="23" t="s">
        <v>34</v>
      </c>
      <c r="D31" s="25" t="s">
        <v>35</v>
      </c>
      <c r="E31" s="25" t="s">
        <v>36</v>
      </c>
      <c r="F31" s="25" t="s">
        <v>37</v>
      </c>
      <c r="G31" s="21" t="s">
        <v>38</v>
      </c>
      <c r="H31" s="55" t="s">
        <v>39</v>
      </c>
      <c r="I31" s="56"/>
      <c r="J31" s="56"/>
      <c r="K31" s="56"/>
    </row>
    <row r="32" spans="1:11" ht="15" customHeight="1" x14ac:dyDescent="0.25">
      <c r="A32" s="19"/>
      <c r="B32" s="13"/>
      <c r="C32" s="24"/>
      <c r="D32" s="26" t="s">
        <v>40</v>
      </c>
      <c r="E32" s="26" t="s">
        <v>41</v>
      </c>
      <c r="F32" s="26" t="s">
        <v>42</v>
      </c>
      <c r="G32" s="22" t="s">
        <v>43</v>
      </c>
      <c r="H32" s="27">
        <v>0.02</v>
      </c>
      <c r="I32" s="14">
        <v>0.03</v>
      </c>
      <c r="J32" s="14">
        <v>0.04</v>
      </c>
      <c r="K32" s="14">
        <v>0.05</v>
      </c>
    </row>
    <row r="33" spans="1:16" ht="15" customHeight="1" x14ac:dyDescent="0.25">
      <c r="A33" s="19"/>
      <c r="B33" s="13"/>
      <c r="C33" s="13"/>
      <c r="D33" s="13"/>
      <c r="E33" s="19" t="s">
        <v>16</v>
      </c>
      <c r="F33" s="19" t="s">
        <v>15</v>
      </c>
      <c r="G33" s="19" t="s">
        <v>15</v>
      </c>
      <c r="H33" s="19" t="s">
        <v>15</v>
      </c>
      <c r="I33" s="19" t="s">
        <v>15</v>
      </c>
      <c r="J33" s="19" t="s">
        <v>15</v>
      </c>
      <c r="K33" s="19" t="s">
        <v>15</v>
      </c>
    </row>
    <row r="34" spans="1:16" ht="15" customHeight="1" x14ac:dyDescent="0.25">
      <c r="A34" s="2" t="s">
        <v>44</v>
      </c>
      <c r="B34" s="2" t="s">
        <v>45</v>
      </c>
      <c r="C34" s="2" t="s">
        <v>46</v>
      </c>
      <c r="D34" s="15">
        <v>25000</v>
      </c>
      <c r="E34" s="16">
        <v>0.95</v>
      </c>
      <c r="F34" s="17">
        <v>0.25</v>
      </c>
      <c r="G34" s="18">
        <f>D34*E34*F34</f>
        <v>5937.5</v>
      </c>
      <c r="H34" s="18">
        <f>G34*0.02</f>
        <v>118.75</v>
      </c>
      <c r="I34" s="18">
        <f>G34*0.03</f>
        <v>178.125</v>
      </c>
      <c r="J34" s="18">
        <f>G34*0.04</f>
        <v>237.5</v>
      </c>
      <c r="K34" s="18">
        <f>G34*0.05</f>
        <v>296.875</v>
      </c>
    </row>
    <row r="35" spans="1:16" ht="15" customHeight="1" x14ac:dyDescent="0.25">
      <c r="A35" s="2" t="s">
        <v>47</v>
      </c>
      <c r="B35" s="2" t="s">
        <v>48</v>
      </c>
      <c r="C35" s="2" t="s">
        <v>49</v>
      </c>
      <c r="D35" s="15">
        <v>12000</v>
      </c>
      <c r="E35" s="16">
        <v>0.95</v>
      </c>
      <c r="F35" s="17">
        <v>0.09</v>
      </c>
      <c r="G35" s="18">
        <f>D35*E35*F35</f>
        <v>1026</v>
      </c>
      <c r="H35" s="18">
        <f t="shared" ref="H35:H38" si="6">G35*0.02</f>
        <v>20.52</v>
      </c>
      <c r="I35" s="18">
        <f t="shared" ref="I35:I38" si="7">G35*0.03</f>
        <v>30.779999999999998</v>
      </c>
      <c r="J35" s="18">
        <f t="shared" ref="J35:J38" si="8">G35*0.04</f>
        <v>41.04</v>
      </c>
      <c r="K35" s="18">
        <f t="shared" ref="K35:K38" si="9">G35*0.05</f>
        <v>51.300000000000004</v>
      </c>
    </row>
    <row r="36" spans="1:16" ht="15" customHeight="1" x14ac:dyDescent="0.25">
      <c r="A36" s="19" t="s">
        <v>50</v>
      </c>
      <c r="B36" s="28"/>
      <c r="C36" s="28"/>
      <c r="D36" s="29"/>
      <c r="E36" s="30"/>
      <c r="F36" s="31"/>
      <c r="G36" s="20">
        <f>D36*E36*F36</f>
        <v>0</v>
      </c>
      <c r="H36" s="18">
        <f t="shared" si="6"/>
        <v>0</v>
      </c>
      <c r="I36" s="18">
        <f t="shared" si="7"/>
        <v>0</v>
      </c>
      <c r="J36" s="18">
        <f t="shared" si="8"/>
        <v>0</v>
      </c>
      <c r="K36" s="18">
        <f t="shared" si="9"/>
        <v>0</v>
      </c>
    </row>
    <row r="37" spans="1:16" ht="15" customHeight="1" x14ac:dyDescent="0.25">
      <c r="A37" s="19" t="s">
        <v>51</v>
      </c>
      <c r="B37" s="28"/>
      <c r="C37" s="28"/>
      <c r="D37" s="29"/>
      <c r="E37" s="30"/>
      <c r="F37" s="31"/>
      <c r="G37" s="20">
        <f>D37*E37*F37</f>
        <v>0</v>
      </c>
      <c r="H37" s="18">
        <f t="shared" si="6"/>
        <v>0</v>
      </c>
      <c r="I37" s="18">
        <f t="shared" si="7"/>
        <v>0</v>
      </c>
      <c r="J37" s="18">
        <f t="shared" si="8"/>
        <v>0</v>
      </c>
      <c r="K37" s="18">
        <f t="shared" si="9"/>
        <v>0</v>
      </c>
    </row>
    <row r="38" spans="1:16" ht="15" customHeight="1" x14ac:dyDescent="0.25">
      <c r="A38" s="19" t="s">
        <v>52</v>
      </c>
      <c r="B38" s="32"/>
      <c r="C38" s="32"/>
      <c r="D38" s="29"/>
      <c r="E38" s="30"/>
      <c r="F38" s="31"/>
      <c r="G38" s="20">
        <f t="shared" ref="G38" si="10">D38*E38*F38</f>
        <v>0</v>
      </c>
      <c r="H38" s="18">
        <f t="shared" si="6"/>
        <v>0</v>
      </c>
      <c r="I38" s="18">
        <f t="shared" si="7"/>
        <v>0</v>
      </c>
      <c r="J38" s="18">
        <f t="shared" si="8"/>
        <v>0</v>
      </c>
      <c r="K38" s="18">
        <f t="shared" si="9"/>
        <v>0</v>
      </c>
    </row>
    <row r="39" spans="1:16" ht="15" customHeight="1" x14ac:dyDescent="0.25">
      <c r="A39" s="12" t="s">
        <v>53</v>
      </c>
      <c r="B39" s="57"/>
      <c r="C39" s="11"/>
      <c r="D39" s="11"/>
      <c r="E39" s="11"/>
      <c r="F39" s="11"/>
      <c r="G39" s="11"/>
      <c r="H39" s="11"/>
      <c r="I39" s="11"/>
      <c r="K39" s="41"/>
    </row>
    <row r="40" spans="1:16" ht="15" customHeight="1" x14ac:dyDescent="0.25">
      <c r="A40" t="s">
        <v>54</v>
      </c>
      <c r="O40" s="10"/>
    </row>
    <row r="41" spans="1:16" ht="15" customHeight="1" x14ac:dyDescent="0.25">
      <c r="A41" t="s">
        <v>55</v>
      </c>
      <c r="O41" s="10"/>
    </row>
    <row r="42" spans="1:16" ht="15" customHeight="1" x14ac:dyDescent="0.25">
      <c r="A42" s="5"/>
    </row>
    <row r="43" spans="1:16" ht="18" x14ac:dyDescent="0.25">
      <c r="A43" s="69" t="s">
        <v>56</v>
      </c>
      <c r="B43" s="69"/>
      <c r="C43" s="69"/>
      <c r="D43" s="69"/>
      <c r="E43" s="12"/>
    </row>
    <row r="44" spans="1:16" ht="15" customHeight="1" x14ac:dyDescent="0.25">
      <c r="A44" s="5"/>
    </row>
    <row r="45" spans="1:16" s="11" customFormat="1" ht="77.25" x14ac:dyDescent="0.25">
      <c r="A45" s="2" t="s">
        <v>32</v>
      </c>
      <c r="B45" s="2" t="s">
        <v>57</v>
      </c>
      <c r="C45" s="2" t="s">
        <v>58</v>
      </c>
      <c r="D45" s="2" t="s">
        <v>59</v>
      </c>
      <c r="E45" s="1"/>
    </row>
    <row r="46" spans="1:16" ht="15" customHeight="1" x14ac:dyDescent="0.25">
      <c r="A46" s="8"/>
      <c r="B46" s="4" t="s">
        <v>60</v>
      </c>
      <c r="C46" s="4" t="s">
        <v>15</v>
      </c>
      <c r="D46" s="4" t="s">
        <v>61</v>
      </c>
      <c r="E46" s="5"/>
      <c r="F46" s="5"/>
    </row>
    <row r="47" spans="1:16" ht="15" customHeight="1" x14ac:dyDescent="0.25">
      <c r="A47" s="8" t="s">
        <v>44</v>
      </c>
      <c r="B47" s="9">
        <v>1</v>
      </c>
      <c r="C47" s="9">
        <v>200</v>
      </c>
      <c r="D47" s="34">
        <f>C47/B47</f>
        <v>200</v>
      </c>
      <c r="J47" s="3"/>
      <c r="K47" s="3"/>
      <c r="L47" s="3"/>
      <c r="M47" s="3"/>
      <c r="N47" s="3"/>
      <c r="O47" s="3"/>
      <c r="P47" s="3"/>
    </row>
    <row r="48" spans="1:16" ht="15" customHeight="1" x14ac:dyDescent="0.25">
      <c r="A48" s="8" t="s">
        <v>47</v>
      </c>
      <c r="B48" s="9">
        <v>5</v>
      </c>
      <c r="C48" s="9">
        <v>2000</v>
      </c>
      <c r="D48" s="34">
        <f>C48/B48</f>
        <v>400</v>
      </c>
      <c r="J48" s="3"/>
      <c r="K48" s="3"/>
      <c r="L48" s="3"/>
      <c r="M48" s="3"/>
      <c r="N48" s="3"/>
      <c r="O48" s="3"/>
      <c r="P48" s="12"/>
    </row>
    <row r="49" spans="1:16" ht="15" customHeight="1" x14ac:dyDescent="0.25">
      <c r="A49" s="4" t="s">
        <v>50</v>
      </c>
      <c r="B49" s="38">
        <v>2.25</v>
      </c>
      <c r="C49" s="39">
        <v>350</v>
      </c>
      <c r="D49" s="35">
        <f t="shared" ref="D49:D51" si="11">C49/B49</f>
        <v>155.55555555555554</v>
      </c>
      <c r="J49" s="3"/>
      <c r="K49" s="3"/>
      <c r="L49" s="3"/>
      <c r="M49" s="3"/>
      <c r="N49" s="3"/>
      <c r="O49" s="3"/>
      <c r="P49" s="5"/>
    </row>
    <row r="50" spans="1:16" ht="15" customHeight="1" x14ac:dyDescent="0.25">
      <c r="A50" s="4" t="s">
        <v>51</v>
      </c>
      <c r="B50" s="38">
        <v>3</v>
      </c>
      <c r="C50" s="39">
        <v>450</v>
      </c>
      <c r="D50" s="35">
        <f t="shared" si="11"/>
        <v>150</v>
      </c>
      <c r="O50" s="5"/>
    </row>
    <row r="51" spans="1:16" ht="15" customHeight="1" x14ac:dyDescent="0.25">
      <c r="A51" s="4" t="s">
        <v>52</v>
      </c>
      <c r="B51" s="38">
        <v>4</v>
      </c>
      <c r="C51" s="39">
        <v>800</v>
      </c>
      <c r="D51" s="35">
        <f t="shared" si="11"/>
        <v>200</v>
      </c>
    </row>
    <row r="52" spans="1:16" ht="15" customHeight="1" x14ac:dyDescent="0.25">
      <c r="A52" s="33" t="s">
        <v>62</v>
      </c>
      <c r="B52" s="70"/>
    </row>
    <row r="53" spans="1:16" ht="15" customHeight="1" x14ac:dyDescent="0.25">
      <c r="A53" s="5" t="s">
        <v>63</v>
      </c>
      <c r="K53" s="5"/>
    </row>
    <row r="54" spans="1:16" ht="15" customHeight="1" x14ac:dyDescent="0.25">
      <c r="A54" t="s">
        <v>79</v>
      </c>
    </row>
  </sheetData>
  <sheetProtection sheet="1" objects="1" scenarios="1"/>
  <mergeCells count="7">
    <mergeCell ref="A43:D43"/>
    <mergeCell ref="A1:G1"/>
    <mergeCell ref="C11:F11"/>
    <mergeCell ref="C12:F12"/>
    <mergeCell ref="A28:K28"/>
    <mergeCell ref="G30:K30"/>
    <mergeCell ref="H31:K3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D358BD4EEEA2448B57E2925382FCA1" ma:contentTypeVersion="4" ma:contentTypeDescription="Create a new document." ma:contentTypeScope="" ma:versionID="e1ac60ebb0e37cf98fca17ab8921d232">
  <xsd:schema xmlns:xsd="http://www.w3.org/2001/XMLSchema" xmlns:xs="http://www.w3.org/2001/XMLSchema" xmlns:p="http://schemas.microsoft.com/office/2006/metadata/properties" xmlns:ns2="98e308f7-319b-4784-994d-9393c9973d3e" xmlns:ns3="09dd38a8-c416-4db9-95dc-7e1f1cc74c75" targetNamespace="http://schemas.microsoft.com/office/2006/metadata/properties" ma:root="true" ma:fieldsID="67637769cbc2a2de0948dce42264e5ae" ns2:_="" ns3:_="">
    <xsd:import namespace="98e308f7-319b-4784-994d-9393c9973d3e"/>
    <xsd:import namespace="09dd38a8-c416-4db9-95dc-7e1f1cc74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e308f7-319b-4784-994d-9393c9973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d38a8-c416-4db9-95dc-7e1f1cc74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FDB324-AD9B-4270-8DD8-CBCED6200DD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8e308f7-319b-4784-994d-9393c9973d3e"/>
    <ds:schemaRef ds:uri="http://purl.org/dc/terms/"/>
    <ds:schemaRef ds:uri="http://schemas.openxmlformats.org/package/2006/metadata/core-properties"/>
    <ds:schemaRef ds:uri="09dd38a8-c416-4db9-95dc-7e1f1cc74c7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6F7D30E-C1B7-450C-87E6-B5DEE05A57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F46649-D44E-430F-B561-2B7FCCA6A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e308f7-319b-4784-994d-9393c9973d3e"/>
    <ds:schemaRef ds:uri="09dd38a8-c416-4db9-95dc-7e1f1cc74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90% Satiation</vt:lpstr>
      <vt:lpstr>% BMD</vt:lpstr>
      <vt:lpstr>Feed Burden</vt:lpstr>
      <vt:lpstr>All Feeding Calcs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(Skip) Kemp Jr</dc:creator>
  <cp:keywords/>
  <dc:description/>
  <cp:lastModifiedBy>Philip Kemp</cp:lastModifiedBy>
  <cp:revision/>
  <dcterms:created xsi:type="dcterms:W3CDTF">2021-08-24T19:26:23Z</dcterms:created>
  <dcterms:modified xsi:type="dcterms:W3CDTF">2022-01-07T18:10:01Z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0x010100D7D358BD4EEEA2448B57E2925382FCA1</vt:lpwstr>
  </property>
</Properties>
</file>